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1600" windowHeight="9735" tabRatio="0"/>
  </bookViews>
  <sheets>
    <sheet name="TDSheet" sheetId="1" r:id="rId1"/>
  </sheets>
  <externalReferences>
    <externalReference r:id="rId2"/>
    <externalReference r:id="rId3"/>
  </externalReferences>
  <definedNames>
    <definedName name="_xlnm.Print_Area" localSheetId="0">TDSheet!$A$1:$S$123</definedName>
  </definedNames>
  <calcPr calcId="162913"/>
</workbook>
</file>

<file path=xl/calcChain.xml><?xml version="1.0" encoding="utf-8"?>
<calcChain xmlns="http://schemas.openxmlformats.org/spreadsheetml/2006/main">
  <c r="O107" i="1" l="1"/>
  <c r="O100" i="1"/>
  <c r="O89" i="1"/>
  <c r="O77" i="1"/>
  <c r="O96" i="1" l="1"/>
  <c r="R111" i="1" l="1"/>
  <c r="O104" i="1"/>
  <c r="R104" i="1" s="1"/>
  <c r="R101" i="1"/>
  <c r="R96" i="1"/>
  <c r="R100" i="1" l="1"/>
  <c r="R107" i="1" l="1"/>
  <c r="R77" i="1"/>
  <c r="R66" i="1"/>
  <c r="R65" i="1"/>
  <c r="R89" i="1"/>
  <c r="O110" i="1" l="1"/>
  <c r="R110" i="1" s="1"/>
  <c r="O109" i="1"/>
  <c r="R109" i="1" s="1"/>
  <c r="O97" i="1"/>
  <c r="R97" i="1" s="1"/>
  <c r="O91" i="1"/>
  <c r="R91" i="1" s="1"/>
  <c r="O64" i="1"/>
  <c r="R64" i="1" s="1"/>
  <c r="O90" i="1" l="1"/>
  <c r="R90" i="1" s="1"/>
  <c r="L46" i="1"/>
  <c r="O62" i="1"/>
  <c r="O108" i="1"/>
  <c r="R108" i="1" s="1"/>
  <c r="O95" i="1"/>
  <c r="L47" i="1"/>
  <c r="N47" i="1" s="1"/>
  <c r="N46" i="1" l="1"/>
  <c r="L48" i="1"/>
  <c r="O53" i="1" s="1"/>
  <c r="N48" i="1"/>
  <c r="R95" i="1"/>
  <c r="O103" i="1"/>
  <c r="R103" i="1" s="1"/>
  <c r="O81" i="1"/>
  <c r="R81" i="1" s="1"/>
  <c r="R62" i="1"/>
  <c r="O54" i="1" l="1"/>
  <c r="R54" i="1" s="1"/>
  <c r="R53" i="1"/>
  <c r="O92" i="1"/>
  <c r="R92" i="1" s="1"/>
  <c r="O67" i="1" l="1"/>
  <c r="O98" i="1" l="1"/>
  <c r="O82" i="1"/>
  <c r="R82" i="1" s="1"/>
  <c r="R67" i="1"/>
  <c r="O105" i="1" l="1"/>
  <c r="R105" i="1" s="1"/>
  <c r="R98" i="1"/>
</calcChain>
</file>

<file path=xl/sharedStrings.xml><?xml version="1.0" encoding="utf-8"?>
<sst xmlns="http://schemas.openxmlformats.org/spreadsheetml/2006/main" count="224" uniqueCount="120">
  <si>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</si>
  <si>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</si>
  <si>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</si>
  <si>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</si>
  <si>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</si>
  <si>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</si>
  <si>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</si>
  <si>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</si>
  <si>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</si>
  <si>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</si>
  <si>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</si>
  <si>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</si>
  <si>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</si>
  <si>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</si>
  <si>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</si>
  <si>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</si>
  <si>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</si>
  <si>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</si>
  <si>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</si>
  <si>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</si>
  <si>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</si>
  <si>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</si>
  <si>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</si>
  <si>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</si>
  <si>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</si>
  <si>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</si>
  <si>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</si>
  <si>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</si>
  <si>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</si>
  <si>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</si>
  <si>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</si>
  <si>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</si>
  <si>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</si>
  <si>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</si>
  <si>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</si>
  <si>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</si>
  <si>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</si>
  <si>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</si>
  <si>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</si>
  <si>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</si>
  <si>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</si>
  <si>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</si>
  <si>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</si>
  <si>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</si>
  <si>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</si>
  <si>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</si>
  <si>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</si>
  <si>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</si>
  <si>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</si>
  <si>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фінансова звітність, рішення міської ради "Про бюджет  Вінницької міської територіальної громади", розрахунки до проекту  бюджету, прогноз бюджету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</si>
  <si>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</si>
  <si>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</si>
  <si>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</si>
  <si>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</si>
  <si>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</si>
  <si>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</si>
  <si>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</si>
  <si>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</si>
  <si>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</si>
  <si>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</si>
  <si>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</si>
  <si>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</si>
  <si>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</si>
  <si>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</si>
  <si>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</si>
  <si>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</si>
  <si>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</si>
  <si>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</si>
  <si>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</si>
  <si>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</si>
  <si>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</si>
  <si>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</si>
  <si>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>середні витрати на 1 кв.м будівництва об"єкта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</si>
  <si>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</si>
  <si>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</si>
  <si>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Середні витрати на оплату договору консалтингових послуг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</si>
  <si>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</si>
  <si>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</si>
  <si>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</si>
  <si>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</si>
  <si>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</si>
  <si>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</si>
  <si>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</si>
  <si>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</si>
  <si>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</si>
  <si>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</si>
  <si>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</si>
  <si>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</si>
  <si>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</si>
  <si>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</si>
  <si>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</si>
  <si>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</si>
  <si>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</si>
  <si>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</si>
  <si>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</si>
  <si>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</si>
  <si>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</si>
  <si>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</si>
  <si>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Будівництво медичних установ та закладів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</si>
  <si>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</si>
  <si>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</si>
  <si>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</si>
  <si>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</si>
  <si>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</si>
  <si>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</si>
  <si>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"_____"_________________2023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</si>
  <si>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</si>
  <si>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</si>
  <si>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</si>
  <si>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</si>
  <si>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Денис МАЗУРЕНКО</t>
  </si>
  <si>
    <t>Антоніна ЛЕСЬ</t>
  </si>
  <si>
    <t>Директор департаменту капітального будівництва</t>
  </si>
  <si>
    <t>Директор департаменту  фінансів</t>
  </si>
  <si>
    <t>бюджетної програми місцевого бюджету на 2024 рік</t>
  </si>
  <si>
    <t>Обсяг бюджетних призначень/бюджетних асигнувань  -   21 650 778,0 гривень, у тому числі загального фонду -  0 гривень та спеціального фонду - 21 650 778,0 гривень</t>
  </si>
  <si>
    <t>Закон України "Про Державний бюджет України на 2024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22.12.2023р. № 2009 «Про бюджет Вінницької міської територіальної громади на 2024 рік» 
Програма економічного і соціального розвитку Вінницької міської територіальної громади на 2024рік (затверджена рішенням Вінницької міської ради від 22.12.2023р. № 2008).</t>
  </si>
  <si>
    <t xml:space="preserve">Рішення Вінницької міської ради від 22.12.2023 №2009 "Про бюджет Вінницької міської територіальної громади на 2024 рік" </t>
  </si>
  <si>
    <t>від 09.02. 2024   року №3</t>
  </si>
  <si>
    <r>
      <t>Програма економічного і соціального розвитку Вінницької міської територіальної громади на</t>
    </r>
    <r>
      <rPr>
        <sz val="8"/>
        <rFont val="Arial"/>
        <family val="2"/>
      </rPr>
      <t xml:space="preserve"> 2024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</si>
</sst>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0" x14ac:knownFonts="1"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/>
    </xf>
    <xf numFmtId="0" fontId="0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0" fontId="0" fillId="2" borderId="0" xfId="0" applyFont="1" applyFill="1" applyAlignment="1">
      <alignment horizontal="left" vertical="top" wrapText="1"/>
    </xf>
    <xf numFmtId="0" fontId="1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wrapText="1"/>
    </xf>
    <xf numFmtId="0" fontId="0" fillId="2" borderId="0" xfId="0" applyNumberFormat="1" applyFont="1" applyFill="1" applyAlignment="1">
      <alignment horizontal="left" wrapText="1"/>
    </xf>
    <xf numFmtId="1" fontId="1" fillId="2" borderId="6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 wrapText="1"/>
    </xf>
    <xf numFmtId="3" fontId="0" fillId="2" borderId="1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3" fontId="0" fillId="2" borderId="4" xfId="0" applyNumberFormat="1" applyFont="1" applyFill="1" applyBorder="1" applyAlignment="1">
      <alignment horizontal="right" vertical="center" wrapText="1"/>
    </xf>
    <xf numFmtId="1" fontId="1" fillId="2" borderId="8" xfId="0" applyNumberFormat="1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right" vertical="center" wrapText="1"/>
    </xf>
    <xf numFmtId="4" fontId="0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ont="1" applyFill="1" applyBorder="1" applyAlignment="1">
      <alignment horizontal="right" vertical="center" wrapText="1"/>
    </xf>
    <xf numFmtId="1" fontId="0" fillId="2" borderId="4" xfId="0" applyNumberFormat="1" applyFont="1" applyFill="1" applyBorder="1" applyAlignment="1">
      <alignment horizontal="right" vertical="center" wrapText="1"/>
    </xf>
    <xf numFmtId="1" fontId="0" fillId="2" borderId="5" xfId="0" applyNumberFormat="1" applyFont="1" applyFill="1" applyBorder="1" applyAlignment="1">
      <alignment horizontal="right" vertical="center" wrapText="1"/>
    </xf>
    <xf numFmtId="169" fontId="0" fillId="2" borderId="1" xfId="0" applyNumberFormat="1" applyFont="1" applyFill="1" applyBorder="1" applyAlignment="1">
      <alignment horizontal="right" vertical="center" wrapText="1"/>
    </xf>
    <xf numFmtId="169" fontId="0" fillId="2" borderId="4" xfId="0" applyNumberFormat="1" applyFont="1" applyFill="1" applyBorder="1" applyAlignment="1">
      <alignment horizontal="right" vertical="center" wrapText="1"/>
    </xf>
    <xf numFmtId="169" fontId="0" fillId="2" borderId="5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center"/>
    </xf>
    <xf numFmtId="0" fontId="2" fillId="2" borderId="2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0" fillId="2" borderId="25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 wrapText="1"/>
    </xf>
    <xf numFmtId="0" fontId="7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65" fontId="1" fillId="2" borderId="0" xfId="0" applyNumberFormat="1" applyFont="1" applyFill="1" applyAlignment="1">
      <alignment horizontal="center" wrapText="1"/>
    </xf>
    <xf numFmtId="1" fontId="1" fillId="2" borderId="2" xfId="0" applyNumberFormat="1" applyFont="1" applyFill="1" applyBorder="1" applyAlignment="1">
      <alignment horizontal="center" wrapText="1"/>
    </xf>
    <xf numFmtId="166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left" wrapText="1"/>
    </xf>
    <xf numFmtId="167" fontId="1" fillId="2" borderId="2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left" vertical="top"/>
    </xf>
    <xf numFmtId="0" fontId="1" fillId="2" borderId="0" xfId="0" applyNumberFormat="1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/>
    </xf>
    <xf numFmtId="0" fontId="1" fillId="2" borderId="9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1" fillId="2" borderId="11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right" vertical="center" wrapText="1"/>
    </xf>
    <xf numFmtId="168" fontId="0" fillId="2" borderId="1" xfId="0" applyNumberFormat="1" applyFont="1" applyFill="1" applyBorder="1" applyAlignment="1">
      <alignment horizontal="right" vertical="center" wrapText="1"/>
    </xf>
    <xf numFmtId="168" fontId="0" fillId="2" borderId="4" xfId="0" applyNumberFormat="1" applyFont="1" applyFill="1" applyBorder="1" applyAlignment="1">
      <alignment horizontal="right" vertical="center" wrapText="1"/>
    </xf>
    <xf numFmtId="168" fontId="0" fillId="2" borderId="5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7322%20&#1085;&#1072;%20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4025242</v>
          </cell>
        </row>
        <row r="9">
          <cell r="F9">
            <v>16535.79</v>
          </cell>
        </row>
        <row r="11">
          <cell r="F11">
            <v>537999613</v>
          </cell>
        </row>
        <row r="15">
          <cell r="F15">
            <v>1</v>
          </cell>
        </row>
        <row r="21">
          <cell r="F21">
            <v>100</v>
          </cell>
        </row>
        <row r="22">
          <cell r="F22">
            <v>262.12086504531072</v>
          </cell>
        </row>
        <row r="23">
          <cell r="F23">
            <v>77.253886468873716</v>
          </cell>
        </row>
        <row r="24">
          <cell r="F24">
            <v>86.674875725235893</v>
          </cell>
        </row>
        <row r="27">
          <cell r="F27">
            <v>17625536</v>
          </cell>
        </row>
        <row r="28">
          <cell r="F28">
            <v>0</v>
          </cell>
        </row>
        <row r="29">
          <cell r="F29">
            <v>17342.400000000001</v>
          </cell>
        </row>
        <row r="31">
          <cell r="F31">
            <v>242007615</v>
          </cell>
        </row>
        <row r="35">
          <cell r="F35">
            <v>3</v>
          </cell>
        </row>
        <row r="43">
          <cell r="F43">
            <v>100</v>
          </cell>
        </row>
        <row r="44">
          <cell r="F44">
            <v>774.2493371386264</v>
          </cell>
        </row>
        <row r="45">
          <cell r="F45">
            <v>1.5408083625798303</v>
          </cell>
        </row>
        <row r="46">
          <cell r="F46">
            <v>40.871018695010896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1535644</v>
          </cell>
        </row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23"/>
  <sheetViews>
    <sheetView tabSelected="1" view="pageBreakPreview" topLeftCell="A91" zoomScale="117" zoomScaleNormal="100" zoomScaleSheetLayoutView="117" workbookViewId="0">
      <selection activeCell="A91" sqref="A1:XFD1048576"/>
    </sheetView>
  </sheetViews>
  <sheetFormatPr defaultColWidth="10.6640625" defaultRowHeight="11.25" x14ac:dyDescent="0.2"/>
  <cols>
    <col min="1" max="1" width="3.5" style="2" customWidth="1"/>
    <col min="2" max="2" width="7.33203125" style="2" customWidth="1"/>
    <col min="3" max="12" width="11.33203125" style="2" customWidth="1"/>
    <col min="13" max="13" width="11.5" style="2" customWidth="1"/>
    <col min="14" max="15" width="11.33203125" style="2" customWidth="1"/>
    <col min="16" max="17" width="5.6640625" style="2" customWidth="1"/>
    <col min="18" max="18" width="11.5" style="2" customWidth="1"/>
    <col min="19" max="19" width="10.33203125" style="2" customWidth="1"/>
    <col min="20" max="16384" width="10.6640625" style="3"/>
  </cols>
  <sheetData>
    <row r="1" spans="1:19" s="2" customFormat="1" ht="11.25" customHeight="1" x14ac:dyDescent="0.2">
      <c r="N1" s="63" t="s">
        <v>0</v>
      </c>
      <c r="O1" s="63"/>
      <c r="P1" s="63"/>
      <c r="Q1" s="63"/>
      <c r="R1" s="63"/>
    </row>
    <row r="2" spans="1:19" s="2" customFormat="1" ht="12.75" customHeight="1" x14ac:dyDescent="0.2">
      <c r="N2" s="63" t="s">
        <v>1</v>
      </c>
      <c r="O2" s="63"/>
      <c r="P2" s="63"/>
      <c r="Q2" s="63"/>
      <c r="R2" s="63"/>
    </row>
    <row r="3" spans="1:19" s="2" customFormat="1" ht="18" customHeight="1" x14ac:dyDescent="0.2">
      <c r="N3" s="64" t="s">
        <v>2</v>
      </c>
      <c r="O3" s="64"/>
      <c r="P3" s="64"/>
      <c r="Q3" s="64"/>
      <c r="R3" s="64"/>
    </row>
    <row r="4" spans="1:19" s="2" customFormat="1" ht="12.75" customHeight="1" x14ac:dyDescent="0.2"/>
    <row r="5" spans="1:19" s="2" customFormat="1" ht="12.75" customHeight="1" x14ac:dyDescent="0.2">
      <c r="M5" s="65" t="s">
        <v>3</v>
      </c>
      <c r="N5" s="65"/>
      <c r="O5" s="65"/>
      <c r="P5" s="65"/>
      <c r="Q5" s="65"/>
      <c r="R5" s="65"/>
      <c r="S5" s="65"/>
    </row>
    <row r="6" spans="1:19" s="2" customFormat="1" ht="12.75" customHeight="1" x14ac:dyDescent="0.2">
      <c r="L6" s="32" t="s">
        <v>101</v>
      </c>
      <c r="M6" s="32"/>
      <c r="N6" s="32"/>
      <c r="O6" s="32"/>
      <c r="P6" s="32"/>
      <c r="Q6" s="32"/>
      <c r="R6" s="32"/>
      <c r="S6" s="66"/>
    </row>
    <row r="7" spans="1:19" s="2" customFormat="1" ht="12.75" customHeight="1" x14ac:dyDescent="0.2">
      <c r="L7" s="13" t="s">
        <v>97</v>
      </c>
      <c r="M7" s="13"/>
      <c r="N7" s="13"/>
      <c r="O7" s="13"/>
      <c r="P7" s="13"/>
      <c r="Q7" s="13"/>
      <c r="R7" s="13"/>
      <c r="S7" s="66"/>
    </row>
    <row r="8" spans="1:19" s="2" customFormat="1" ht="12.75" customHeight="1" x14ac:dyDescent="0.2">
      <c r="L8" s="2" t="s">
        <v>118</v>
      </c>
      <c r="Q8" s="3"/>
      <c r="R8" s="3"/>
      <c r="S8" s="66"/>
    </row>
    <row r="10" spans="1:19" ht="11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 x14ac:dyDescent="0.25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3"/>
    </row>
    <row r="12" spans="1:19" ht="15.75" customHeight="1" x14ac:dyDescent="0.2">
      <c r="A12" s="68" t="s">
        <v>114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3"/>
    </row>
    <row r="16" spans="1:19" ht="11.25" customHeight="1" x14ac:dyDescent="0.2">
      <c r="A16" s="9" t="s">
        <v>5</v>
      </c>
      <c r="B16" s="69">
        <v>1500000</v>
      </c>
      <c r="C16" s="69"/>
      <c r="D16" s="3"/>
      <c r="E16" s="70" t="s">
        <v>6</v>
      </c>
      <c r="F16" s="70"/>
      <c r="G16" s="70"/>
      <c r="H16" s="70"/>
      <c r="I16" s="70"/>
      <c r="J16" s="70"/>
      <c r="K16" s="70"/>
      <c r="L16" s="70"/>
      <c r="M16" s="70"/>
      <c r="N16" s="3"/>
      <c r="O16" s="3"/>
      <c r="P16" s="71">
        <v>3084204</v>
      </c>
      <c r="Q16" s="71"/>
      <c r="R16" s="71"/>
      <c r="S16" s="3"/>
    </row>
    <row r="17" spans="1:19" s="2" customFormat="1" ht="44.25" customHeight="1" x14ac:dyDescent="0.2">
      <c r="A17" s="12" t="s">
        <v>7</v>
      </c>
      <c r="B17" s="72" t="s">
        <v>8</v>
      </c>
      <c r="C17" s="72"/>
      <c r="E17" s="58" t="s">
        <v>9</v>
      </c>
      <c r="F17" s="58"/>
      <c r="G17" s="58"/>
      <c r="H17" s="58"/>
      <c r="I17" s="58"/>
      <c r="J17" s="58"/>
      <c r="K17" s="58"/>
      <c r="L17" s="58"/>
      <c r="M17" s="58"/>
      <c r="P17" s="58" t="s">
        <v>10</v>
      </c>
      <c r="Q17" s="58"/>
      <c r="R17" s="58"/>
    </row>
    <row r="19" spans="1:19" ht="11.25" customHeight="1" x14ac:dyDescent="0.2">
      <c r="A19" s="9" t="s">
        <v>11</v>
      </c>
      <c r="B19" s="69">
        <v>1510000</v>
      </c>
      <c r="C19" s="69"/>
      <c r="D19" s="3"/>
      <c r="E19" s="70" t="s">
        <v>12</v>
      </c>
      <c r="F19" s="70"/>
      <c r="G19" s="70"/>
      <c r="H19" s="70"/>
      <c r="I19" s="70"/>
      <c r="J19" s="70"/>
      <c r="K19" s="70"/>
      <c r="L19" s="70"/>
      <c r="M19" s="70"/>
      <c r="N19" s="3"/>
      <c r="O19" s="3"/>
      <c r="P19" s="71">
        <v>3084204</v>
      </c>
      <c r="Q19" s="71"/>
      <c r="R19" s="71"/>
      <c r="S19" s="3"/>
    </row>
    <row r="20" spans="1:19" s="2" customFormat="1" ht="52.9" customHeight="1" x14ac:dyDescent="0.2">
      <c r="A20" s="12" t="s">
        <v>7</v>
      </c>
      <c r="B20" s="72" t="s">
        <v>8</v>
      </c>
      <c r="C20" s="72"/>
      <c r="E20" s="58" t="s">
        <v>13</v>
      </c>
      <c r="F20" s="58"/>
      <c r="G20" s="58"/>
      <c r="H20" s="58"/>
      <c r="I20" s="58"/>
      <c r="J20" s="58"/>
      <c r="K20" s="58"/>
      <c r="L20" s="58"/>
      <c r="M20" s="58"/>
      <c r="P20" s="58" t="s">
        <v>10</v>
      </c>
      <c r="Q20" s="58"/>
      <c r="R20" s="58"/>
    </row>
    <row r="22" spans="1:19" ht="11.25" customHeight="1" x14ac:dyDescent="0.2">
      <c r="A22" s="9" t="s">
        <v>14</v>
      </c>
      <c r="B22" s="73">
        <v>1517322</v>
      </c>
      <c r="C22" s="73"/>
      <c r="D22" s="3"/>
      <c r="E22" s="74">
        <v>7322</v>
      </c>
      <c r="F22" s="74"/>
      <c r="G22" s="3"/>
      <c r="H22" s="75">
        <v>443</v>
      </c>
      <c r="I22" s="75"/>
      <c r="J22" s="3"/>
      <c r="K22" s="76" t="s">
        <v>98</v>
      </c>
      <c r="L22" s="76"/>
      <c r="M22" s="76"/>
      <c r="N22" s="76"/>
      <c r="O22" s="3"/>
      <c r="P22" s="77">
        <v>2536000000</v>
      </c>
      <c r="Q22" s="77"/>
      <c r="R22" s="77"/>
      <c r="S22" s="3"/>
    </row>
    <row r="23" spans="1:19" s="2" customFormat="1" ht="54.75" customHeight="1" x14ac:dyDescent="0.2">
      <c r="A23" s="11" t="s">
        <v>7</v>
      </c>
      <c r="B23" s="72" t="s">
        <v>8</v>
      </c>
      <c r="C23" s="72"/>
      <c r="E23" s="78" t="s">
        <v>15</v>
      </c>
      <c r="F23" s="78"/>
      <c r="H23" s="78" t="s">
        <v>16</v>
      </c>
      <c r="I23" s="78"/>
      <c r="K23" s="78" t="s">
        <v>17</v>
      </c>
      <c r="L23" s="78"/>
      <c r="M23" s="78"/>
      <c r="N23" s="78"/>
      <c r="P23" s="58" t="s">
        <v>18</v>
      </c>
      <c r="Q23" s="58"/>
      <c r="R23" s="58"/>
    </row>
    <row r="24" spans="1:19" ht="11.25" customHeight="1" x14ac:dyDescent="0.2">
      <c r="A24" s="9" t="s">
        <v>19</v>
      </c>
      <c r="B24" s="14" t="s">
        <v>115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3"/>
    </row>
    <row r="26" spans="1:19" ht="11.25" customHeight="1" x14ac:dyDescent="0.2">
      <c r="A26" s="79" t="s">
        <v>20</v>
      </c>
      <c r="B26" s="80" t="s">
        <v>21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3"/>
    </row>
    <row r="27" spans="1:19" ht="102" customHeight="1" x14ac:dyDescent="0.2">
      <c r="A27" s="3"/>
      <c r="B27" s="15" t="s">
        <v>116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3"/>
    </row>
    <row r="28" spans="1:19" ht="16.5" customHeight="1" x14ac:dyDescent="0.2">
      <c r="A28" s="9" t="s">
        <v>22</v>
      </c>
      <c r="B28" s="14" t="s">
        <v>23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3"/>
    </row>
    <row r="29" spans="1:19" ht="11.25" customHeight="1" x14ac:dyDescent="0.2">
      <c r="A29" s="81" t="s">
        <v>24</v>
      </c>
      <c r="B29" s="81"/>
      <c r="C29" s="82" t="s">
        <v>25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3"/>
    </row>
    <row r="30" spans="1:19" s="12" customFormat="1" ht="11.25" customHeight="1" x14ac:dyDescent="0.2">
      <c r="A30" s="83">
        <v>1</v>
      </c>
      <c r="B30" s="83"/>
      <c r="C30" s="16" t="s">
        <v>99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9" s="84" customFormat="1" ht="11.25" customHeight="1" x14ac:dyDescent="0.2"/>
    <row r="32" spans="1:19" s="84" customFormat="1" ht="11.25" customHeight="1" x14ac:dyDescent="0.2">
      <c r="A32" s="85" t="s">
        <v>26</v>
      </c>
      <c r="B32" s="86" t="s">
        <v>27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9" s="84" customFormat="1" ht="11.25" customHeight="1" x14ac:dyDescent="0.2">
      <c r="A33" s="12"/>
      <c r="B33" s="17" t="s">
        <v>28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9" ht="11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1.25" customHeight="1" x14ac:dyDescent="0.2">
      <c r="A35" s="9" t="s">
        <v>29</v>
      </c>
      <c r="B35" s="14" t="s">
        <v>30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3"/>
    </row>
    <row r="36" spans="1:19" s="2" customFormat="1" ht="7.5" customHeight="1" x14ac:dyDescent="0.2"/>
    <row r="37" spans="1:19" ht="11.25" customHeight="1" x14ac:dyDescent="0.2">
      <c r="A37" s="81" t="s">
        <v>24</v>
      </c>
      <c r="B37" s="81"/>
      <c r="C37" s="82" t="s">
        <v>31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3"/>
    </row>
    <row r="38" spans="1:19" s="12" customFormat="1" ht="11.25" customHeight="1" x14ac:dyDescent="0.2">
      <c r="A38" s="83">
        <v>1</v>
      </c>
      <c r="B38" s="83"/>
      <c r="C38" s="16" t="s">
        <v>32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9" s="12" customFormat="1" ht="11.25" customHeight="1" x14ac:dyDescent="0.2">
      <c r="A39" s="83">
        <v>2</v>
      </c>
      <c r="B39" s="83"/>
      <c r="C39" s="16" t="s">
        <v>103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9" s="84" customFormat="1" ht="11.25" customHeight="1" x14ac:dyDescent="0.2">
      <c r="H40" s="87"/>
    </row>
    <row r="41" spans="1:19" s="84" customFormat="1" ht="11.25" customHeight="1" x14ac:dyDescent="0.2">
      <c r="A41" s="85" t="s">
        <v>33</v>
      </c>
      <c r="B41" s="14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85"/>
      <c r="O41" s="85" t="s">
        <v>35</v>
      </c>
      <c r="P41" s="86"/>
      <c r="Q41" s="86"/>
    </row>
    <row r="42" spans="1:19" s="84" customFormat="1" ht="3.75" customHeight="1" x14ac:dyDescent="0.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</row>
    <row r="43" spans="1:19" s="84" customFormat="1" ht="11.25" customHeight="1" x14ac:dyDescent="0.2">
      <c r="A43" s="89" t="s">
        <v>24</v>
      </c>
      <c r="B43" s="89"/>
      <c r="C43" s="90" t="s">
        <v>34</v>
      </c>
      <c r="D43" s="90"/>
      <c r="E43" s="90"/>
      <c r="F43" s="90"/>
      <c r="G43" s="90"/>
      <c r="H43" s="90"/>
      <c r="I43" s="90"/>
      <c r="J43" s="90" t="s">
        <v>36</v>
      </c>
      <c r="K43" s="90"/>
      <c r="L43" s="91" t="s">
        <v>37</v>
      </c>
      <c r="M43" s="91"/>
      <c r="N43" s="92" t="s">
        <v>38</v>
      </c>
      <c r="O43" s="92"/>
      <c r="P43" s="93"/>
      <c r="Q43" s="93"/>
      <c r="R43" s="93"/>
    </row>
    <row r="44" spans="1:19" s="84" customFormat="1" ht="11.25" customHeight="1" x14ac:dyDescent="0.2">
      <c r="A44" s="94"/>
      <c r="B44" s="95"/>
      <c r="C44" s="96"/>
      <c r="D44" s="97"/>
      <c r="E44" s="97"/>
      <c r="F44" s="97"/>
      <c r="G44" s="97"/>
      <c r="H44" s="97"/>
      <c r="I44" s="97"/>
      <c r="J44" s="96"/>
      <c r="K44" s="97"/>
      <c r="L44" s="98"/>
      <c r="M44" s="99"/>
      <c r="N44" s="100"/>
      <c r="O44" s="101"/>
      <c r="P44" s="93"/>
      <c r="Q44" s="93"/>
      <c r="R44" s="93"/>
    </row>
    <row r="45" spans="1:19" s="84" customFormat="1" ht="11.25" customHeight="1" x14ac:dyDescent="0.2">
      <c r="A45" s="18">
        <v>1</v>
      </c>
      <c r="B45" s="18"/>
      <c r="C45" s="19">
        <v>2</v>
      </c>
      <c r="D45" s="19"/>
      <c r="E45" s="19"/>
      <c r="F45" s="19"/>
      <c r="G45" s="19"/>
      <c r="H45" s="19"/>
      <c r="I45" s="19"/>
      <c r="J45" s="20">
        <v>3</v>
      </c>
      <c r="K45" s="20"/>
      <c r="L45" s="20">
        <v>4</v>
      </c>
      <c r="M45" s="20"/>
      <c r="N45" s="21">
        <v>5</v>
      </c>
      <c r="O45" s="21"/>
      <c r="P45" s="102"/>
      <c r="Q45" s="102"/>
      <c r="R45" s="102"/>
    </row>
    <row r="46" spans="1:19" s="84" customFormat="1" ht="11.25" customHeight="1" x14ac:dyDescent="0.2">
      <c r="A46" s="22">
        <v>1</v>
      </c>
      <c r="B46" s="22"/>
      <c r="C46" s="23" t="s">
        <v>39</v>
      </c>
      <c r="D46" s="23"/>
      <c r="E46" s="23"/>
      <c r="F46" s="23"/>
      <c r="G46" s="23"/>
      <c r="H46" s="23"/>
      <c r="I46" s="23"/>
      <c r="J46" s="24"/>
      <c r="K46" s="24"/>
      <c r="L46" s="25">
        <f>[1]показники!$F$8</f>
        <v>4025242</v>
      </c>
      <c r="M46" s="25"/>
      <c r="N46" s="25">
        <f>L46</f>
        <v>4025242</v>
      </c>
      <c r="O46" s="25"/>
      <c r="P46" s="103"/>
      <c r="Q46" s="103"/>
      <c r="R46" s="103"/>
    </row>
    <row r="47" spans="1:19" s="84" customFormat="1" ht="12.75" customHeight="1" x14ac:dyDescent="0.2">
      <c r="A47" s="22">
        <v>2</v>
      </c>
      <c r="B47" s="22"/>
      <c r="C47" s="23" t="s">
        <v>103</v>
      </c>
      <c r="D47" s="23"/>
      <c r="E47" s="23"/>
      <c r="F47" s="23"/>
      <c r="G47" s="23"/>
      <c r="H47" s="23"/>
      <c r="I47" s="23"/>
      <c r="J47" s="24"/>
      <c r="K47" s="24"/>
      <c r="L47" s="25">
        <f>[1]показники!$F$27+[1]показники!$F$28</f>
        <v>17625536</v>
      </c>
      <c r="M47" s="25"/>
      <c r="N47" s="25">
        <f>L47</f>
        <v>17625536</v>
      </c>
      <c r="O47" s="25"/>
      <c r="P47" s="103"/>
      <c r="Q47" s="103"/>
      <c r="R47" s="103"/>
    </row>
    <row r="48" spans="1:19" s="84" customFormat="1" ht="11.25" customHeight="1" x14ac:dyDescent="0.2">
      <c r="A48" s="26" t="s">
        <v>38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7">
        <f>L46+L47</f>
        <v>21650778</v>
      </c>
      <c r="M48" s="28"/>
      <c r="N48" s="27">
        <f>N46+N47</f>
        <v>21650778</v>
      </c>
      <c r="O48" s="27"/>
      <c r="P48" s="104"/>
      <c r="Q48" s="104"/>
      <c r="R48" s="104"/>
    </row>
    <row r="49" spans="1:19" s="84" customFormat="1" ht="11.25" customHeight="1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</row>
    <row r="50" spans="1:19" s="84" customFormat="1" ht="11.25" customHeight="1" x14ac:dyDescent="0.2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S50" s="85" t="s">
        <v>35</v>
      </c>
    </row>
    <row r="51" spans="1:19" s="113" customFormat="1" ht="11.25" customHeight="1" x14ac:dyDescent="0.2">
      <c r="A51" s="106" t="s">
        <v>24</v>
      </c>
      <c r="B51" s="106"/>
      <c r="C51" s="107" t="s">
        <v>40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 t="s">
        <v>36</v>
      </c>
      <c r="N51" s="107"/>
      <c r="O51" s="107" t="s">
        <v>37</v>
      </c>
      <c r="P51" s="107"/>
      <c r="Q51" s="107"/>
      <c r="R51" s="108" t="s">
        <v>38</v>
      </c>
      <c r="S51" s="108"/>
    </row>
    <row r="52" spans="1:19" s="113" customFormat="1" ht="11.25" customHeight="1" x14ac:dyDescent="0.2">
      <c r="A52" s="18">
        <v>1</v>
      </c>
      <c r="B52" s="18"/>
      <c r="C52" s="20">
        <v>2</v>
      </c>
      <c r="D52" s="20"/>
      <c r="E52" s="20"/>
      <c r="F52" s="20"/>
      <c r="G52" s="20"/>
      <c r="H52" s="20"/>
      <c r="I52" s="20"/>
      <c r="J52" s="20"/>
      <c r="K52" s="20"/>
      <c r="L52" s="20"/>
      <c r="M52" s="20">
        <v>3</v>
      </c>
      <c r="N52" s="20"/>
      <c r="O52" s="20">
        <v>4</v>
      </c>
      <c r="P52" s="20"/>
      <c r="Q52" s="20"/>
      <c r="R52" s="21">
        <v>5</v>
      </c>
      <c r="S52" s="21"/>
    </row>
    <row r="53" spans="1:19" s="84" customFormat="1" ht="11.25" customHeight="1" x14ac:dyDescent="0.2">
      <c r="A53" s="22">
        <v>1</v>
      </c>
      <c r="B53" s="22"/>
      <c r="C53" s="23" t="s">
        <v>119</v>
      </c>
      <c r="D53" s="23"/>
      <c r="E53" s="23"/>
      <c r="F53" s="23"/>
      <c r="G53" s="23"/>
      <c r="H53" s="23"/>
      <c r="I53" s="23"/>
      <c r="J53" s="23"/>
      <c r="K53" s="23"/>
      <c r="L53" s="23"/>
      <c r="M53" s="24"/>
      <c r="N53" s="24"/>
      <c r="O53" s="33">
        <f>L48</f>
        <v>21650778</v>
      </c>
      <c r="P53" s="33"/>
      <c r="Q53" s="33"/>
      <c r="R53" s="25">
        <f>O53</f>
        <v>21650778</v>
      </c>
      <c r="S53" s="25"/>
    </row>
    <row r="54" spans="1:19" ht="11.25" customHeight="1" x14ac:dyDescent="0.2">
      <c r="A54" s="29"/>
      <c r="B54" s="29"/>
      <c r="C54" s="26" t="s">
        <v>38</v>
      </c>
      <c r="D54" s="26"/>
      <c r="E54" s="26"/>
      <c r="F54" s="26"/>
      <c r="G54" s="26"/>
      <c r="H54" s="26"/>
      <c r="I54" s="26"/>
      <c r="J54" s="26"/>
      <c r="K54" s="26"/>
      <c r="L54" s="26"/>
      <c r="M54" s="30"/>
      <c r="N54" s="30"/>
      <c r="O54" s="27">
        <f>O53</f>
        <v>21650778</v>
      </c>
      <c r="P54" s="27"/>
      <c r="Q54" s="27"/>
      <c r="R54" s="31">
        <f>O54</f>
        <v>21650778</v>
      </c>
      <c r="S54" s="31"/>
    </row>
    <row r="56" spans="1:19" ht="11.25" customHeight="1" x14ac:dyDescent="0.2">
      <c r="A56" s="32" t="s">
        <v>41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3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23.25" customHeight="1" x14ac:dyDescent="0.2">
      <c r="A58" s="35" t="s">
        <v>24</v>
      </c>
      <c r="B58" s="35"/>
      <c r="C58" s="36" t="s">
        <v>42</v>
      </c>
      <c r="D58" s="36"/>
      <c r="E58" s="36"/>
      <c r="F58" s="36"/>
      <c r="G58" s="36"/>
      <c r="H58" s="36"/>
      <c r="I58" s="8" t="s">
        <v>43</v>
      </c>
      <c r="J58" s="37" t="s">
        <v>44</v>
      </c>
      <c r="K58" s="37"/>
      <c r="L58" s="37"/>
      <c r="M58" s="38" t="s">
        <v>36</v>
      </c>
      <c r="N58" s="38"/>
      <c r="O58" s="38" t="s">
        <v>37</v>
      </c>
      <c r="P58" s="38"/>
      <c r="Q58" s="38"/>
      <c r="R58" s="39" t="s">
        <v>38</v>
      </c>
      <c r="S58" s="39"/>
    </row>
    <row r="59" spans="1:19" ht="11.25" customHeight="1" x14ac:dyDescent="0.2">
      <c r="A59" s="18">
        <v>1</v>
      </c>
      <c r="B59" s="18"/>
      <c r="C59" s="19">
        <v>2</v>
      </c>
      <c r="D59" s="19"/>
      <c r="E59" s="19"/>
      <c r="F59" s="19"/>
      <c r="G59" s="19"/>
      <c r="H59" s="19"/>
      <c r="I59" s="10">
        <v>3</v>
      </c>
      <c r="J59" s="19">
        <v>4</v>
      </c>
      <c r="K59" s="19"/>
      <c r="L59" s="19"/>
      <c r="M59" s="34">
        <v>5</v>
      </c>
      <c r="N59" s="34"/>
      <c r="O59" s="34">
        <v>6</v>
      </c>
      <c r="P59" s="34"/>
      <c r="Q59" s="34"/>
      <c r="R59" s="21">
        <v>7</v>
      </c>
      <c r="S59" s="21"/>
    </row>
    <row r="60" spans="1:19" s="114" customFormat="1" ht="11.25" customHeight="1" x14ac:dyDescent="0.2">
      <c r="A60" s="40">
        <v>1</v>
      </c>
      <c r="B60" s="40"/>
      <c r="C60" s="41" t="s">
        <v>39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1:19" s="114" customFormat="1" ht="11.25" customHeight="1" x14ac:dyDescent="0.2">
      <c r="A61" s="42">
        <v>1</v>
      </c>
      <c r="B61" s="42"/>
      <c r="C61" s="43" t="s">
        <v>45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s="114" customFormat="1" ht="42.75" customHeight="1" x14ac:dyDescent="0.2">
      <c r="A62" s="44"/>
      <c r="B62" s="44"/>
      <c r="C62" s="45" t="s">
        <v>46</v>
      </c>
      <c r="D62" s="45"/>
      <c r="E62" s="45"/>
      <c r="F62" s="45"/>
      <c r="G62" s="45"/>
      <c r="H62" s="45"/>
      <c r="I62" s="1" t="s">
        <v>47</v>
      </c>
      <c r="J62" s="45" t="s">
        <v>117</v>
      </c>
      <c r="K62" s="45"/>
      <c r="L62" s="45"/>
      <c r="M62" s="24"/>
      <c r="N62" s="24"/>
      <c r="O62" s="25">
        <f xml:space="preserve"> [1]показники!$F$8</f>
        <v>4025242</v>
      </c>
      <c r="P62" s="25"/>
      <c r="Q62" s="25"/>
      <c r="R62" s="25">
        <f>O62</f>
        <v>4025242</v>
      </c>
      <c r="S62" s="25"/>
    </row>
    <row r="63" spans="1:19" s="114" customFormat="1" ht="42.75" hidden="1" customHeight="1" x14ac:dyDescent="0.2">
      <c r="A63" s="44"/>
      <c r="B63" s="44"/>
      <c r="C63" s="45" t="s">
        <v>48</v>
      </c>
      <c r="D63" s="45"/>
      <c r="E63" s="45"/>
      <c r="F63" s="45"/>
      <c r="G63" s="45"/>
      <c r="H63" s="45"/>
      <c r="I63" s="1" t="s">
        <v>47</v>
      </c>
      <c r="J63" s="45" t="s">
        <v>49</v>
      </c>
      <c r="K63" s="45"/>
      <c r="L63" s="45"/>
      <c r="M63" s="24"/>
      <c r="N63" s="24"/>
      <c r="O63" s="24"/>
      <c r="P63" s="24"/>
      <c r="Q63" s="24"/>
      <c r="R63" s="24"/>
      <c r="S63" s="24"/>
    </row>
    <row r="64" spans="1:19" s="114" customFormat="1" ht="21.75" customHeight="1" x14ac:dyDescent="0.2">
      <c r="A64" s="44"/>
      <c r="B64" s="44"/>
      <c r="C64" s="45" t="s">
        <v>50</v>
      </c>
      <c r="D64" s="45"/>
      <c r="E64" s="45"/>
      <c r="F64" s="45"/>
      <c r="G64" s="45"/>
      <c r="H64" s="45"/>
      <c r="I64" s="1" t="s">
        <v>51</v>
      </c>
      <c r="J64" s="45" t="s">
        <v>52</v>
      </c>
      <c r="K64" s="45"/>
      <c r="L64" s="45"/>
      <c r="M64" s="24"/>
      <c r="N64" s="24"/>
      <c r="O64" s="109">
        <f>[1]показники!$F$9</f>
        <v>16535.79</v>
      </c>
      <c r="P64" s="109"/>
      <c r="Q64" s="109"/>
      <c r="R64" s="46">
        <f>O64</f>
        <v>16535.79</v>
      </c>
      <c r="S64" s="47"/>
    </row>
    <row r="65" spans="1:19" s="114" customFormat="1" ht="42.75" hidden="1" customHeight="1" x14ac:dyDescent="0.2">
      <c r="A65" s="44"/>
      <c r="B65" s="44"/>
      <c r="C65" s="45" t="s">
        <v>48</v>
      </c>
      <c r="D65" s="45"/>
      <c r="E65" s="45"/>
      <c r="F65" s="45"/>
      <c r="G65" s="45"/>
      <c r="H65" s="45"/>
      <c r="I65" s="1" t="s">
        <v>47</v>
      </c>
      <c r="J65" s="45" t="s">
        <v>53</v>
      </c>
      <c r="K65" s="45"/>
      <c r="L65" s="45"/>
      <c r="M65" s="24"/>
      <c r="N65" s="24"/>
      <c r="O65" s="24"/>
      <c r="P65" s="24"/>
      <c r="Q65" s="24"/>
      <c r="R65" s="33">
        <f>O65</f>
        <v>0</v>
      </c>
      <c r="S65" s="48"/>
    </row>
    <row r="66" spans="1:19" s="114" customFormat="1" ht="42.75" hidden="1" customHeight="1" x14ac:dyDescent="0.2">
      <c r="A66" s="44"/>
      <c r="B66" s="44"/>
      <c r="C66" s="45" t="s">
        <v>54</v>
      </c>
      <c r="D66" s="45"/>
      <c r="E66" s="45"/>
      <c r="F66" s="45"/>
      <c r="G66" s="45"/>
      <c r="H66" s="45"/>
      <c r="I66" s="1"/>
      <c r="J66" s="45" t="s">
        <v>53</v>
      </c>
      <c r="K66" s="45"/>
      <c r="L66" s="45"/>
      <c r="M66" s="24"/>
      <c r="N66" s="24"/>
      <c r="O66" s="24"/>
      <c r="P66" s="24"/>
      <c r="Q66" s="24"/>
      <c r="R66" s="33">
        <f>O66</f>
        <v>0</v>
      </c>
      <c r="S66" s="48"/>
    </row>
    <row r="67" spans="1:19" s="114" customFormat="1" ht="11.25" customHeight="1" x14ac:dyDescent="0.2">
      <c r="A67" s="44"/>
      <c r="B67" s="44"/>
      <c r="C67" s="45" t="s">
        <v>55</v>
      </c>
      <c r="D67" s="45"/>
      <c r="E67" s="45"/>
      <c r="F67" s="45"/>
      <c r="G67" s="45"/>
      <c r="H67" s="45"/>
      <c r="I67" s="1" t="s">
        <v>47</v>
      </c>
      <c r="J67" s="45" t="s">
        <v>56</v>
      </c>
      <c r="K67" s="45"/>
      <c r="L67" s="45"/>
      <c r="M67" s="24"/>
      <c r="N67" s="24"/>
      <c r="O67" s="25">
        <f>[1]показники!$F$11</f>
        <v>537999613</v>
      </c>
      <c r="P67" s="25"/>
      <c r="Q67" s="25"/>
      <c r="R67" s="33">
        <f>O67</f>
        <v>537999613</v>
      </c>
      <c r="S67" s="48"/>
    </row>
    <row r="68" spans="1:19" s="114" customFormat="1" ht="21.75" hidden="1" customHeight="1" x14ac:dyDescent="0.2">
      <c r="A68" s="44"/>
      <c r="B68" s="44"/>
      <c r="C68" s="45" t="s">
        <v>50</v>
      </c>
      <c r="D68" s="45"/>
      <c r="E68" s="45"/>
      <c r="F68" s="45"/>
      <c r="G68" s="45"/>
      <c r="H68" s="45"/>
      <c r="I68" s="1" t="s">
        <v>51</v>
      </c>
      <c r="J68" s="45" t="s">
        <v>52</v>
      </c>
      <c r="K68" s="45"/>
      <c r="L68" s="45"/>
      <c r="M68" s="24"/>
      <c r="N68" s="24"/>
      <c r="O68" s="24"/>
      <c r="P68" s="24"/>
      <c r="Q68" s="24"/>
      <c r="R68" s="24"/>
      <c r="S68" s="24"/>
    </row>
    <row r="69" spans="1:19" s="114" customFormat="1" ht="21.75" hidden="1" customHeight="1" x14ac:dyDescent="0.2">
      <c r="A69" s="44"/>
      <c r="B69" s="44"/>
      <c r="C69" s="45" t="s">
        <v>50</v>
      </c>
      <c r="D69" s="45"/>
      <c r="E69" s="45"/>
      <c r="F69" s="45"/>
      <c r="G69" s="45"/>
      <c r="H69" s="45"/>
      <c r="I69" s="1" t="s">
        <v>51</v>
      </c>
      <c r="J69" s="45" t="s">
        <v>52</v>
      </c>
      <c r="K69" s="45"/>
      <c r="L69" s="45"/>
      <c r="M69" s="24"/>
      <c r="N69" s="24"/>
      <c r="O69" s="24"/>
      <c r="P69" s="24"/>
      <c r="Q69" s="24"/>
      <c r="R69" s="24"/>
      <c r="S69" s="24"/>
    </row>
    <row r="70" spans="1:19" s="114" customFormat="1" ht="42.75" hidden="1" customHeight="1" x14ac:dyDescent="0.2">
      <c r="A70" s="44"/>
      <c r="B70" s="44"/>
      <c r="C70" s="45" t="s">
        <v>46</v>
      </c>
      <c r="D70" s="45"/>
      <c r="E70" s="45"/>
      <c r="F70" s="45"/>
      <c r="G70" s="45"/>
      <c r="H70" s="45"/>
      <c r="I70" s="1" t="s">
        <v>47</v>
      </c>
      <c r="J70" s="45" t="s">
        <v>57</v>
      </c>
      <c r="K70" s="45"/>
      <c r="L70" s="45"/>
      <c r="M70" s="24"/>
      <c r="N70" s="24"/>
      <c r="O70" s="24"/>
      <c r="P70" s="24"/>
      <c r="Q70" s="24"/>
      <c r="R70" s="24"/>
      <c r="S70" s="24"/>
    </row>
    <row r="71" spans="1:19" s="114" customFormat="1" ht="11.25" hidden="1" customHeight="1" x14ac:dyDescent="0.2">
      <c r="A71" s="44"/>
      <c r="B71" s="44"/>
      <c r="C71" s="45" t="s">
        <v>58</v>
      </c>
      <c r="D71" s="45"/>
      <c r="E71" s="45"/>
      <c r="F71" s="45"/>
      <c r="G71" s="45"/>
      <c r="H71" s="45"/>
      <c r="I71" s="1" t="s">
        <v>47</v>
      </c>
      <c r="J71" s="45" t="s">
        <v>59</v>
      </c>
      <c r="K71" s="45"/>
      <c r="L71" s="45"/>
      <c r="M71" s="24"/>
      <c r="N71" s="24"/>
      <c r="O71" s="24"/>
      <c r="P71" s="24"/>
      <c r="Q71" s="24"/>
      <c r="R71" s="24"/>
      <c r="S71" s="24"/>
    </row>
    <row r="72" spans="1:19" s="114" customFormat="1" ht="21.75" hidden="1" customHeight="1" x14ac:dyDescent="0.2">
      <c r="A72" s="44"/>
      <c r="B72" s="44"/>
      <c r="C72" s="45" t="s">
        <v>50</v>
      </c>
      <c r="D72" s="45"/>
      <c r="E72" s="45"/>
      <c r="F72" s="45"/>
      <c r="G72" s="45"/>
      <c r="H72" s="45"/>
      <c r="I72" s="1" t="s">
        <v>51</v>
      </c>
      <c r="J72" s="45" t="s">
        <v>52</v>
      </c>
      <c r="K72" s="45"/>
      <c r="L72" s="45"/>
      <c r="M72" s="24"/>
      <c r="N72" s="24"/>
      <c r="O72" s="24"/>
      <c r="P72" s="24"/>
      <c r="Q72" s="24"/>
      <c r="R72" s="24"/>
      <c r="S72" s="24"/>
    </row>
    <row r="73" spans="1:19" s="114" customFormat="1" ht="42.75" hidden="1" customHeight="1" x14ac:dyDescent="0.2">
      <c r="A73" s="44"/>
      <c r="B73" s="44"/>
      <c r="C73" s="45" t="s">
        <v>60</v>
      </c>
      <c r="D73" s="45"/>
      <c r="E73" s="45"/>
      <c r="F73" s="45"/>
      <c r="G73" s="45"/>
      <c r="H73" s="45"/>
      <c r="I73" s="1" t="s">
        <v>47</v>
      </c>
      <c r="J73" s="45" t="s">
        <v>53</v>
      </c>
      <c r="K73" s="45"/>
      <c r="L73" s="45"/>
      <c r="M73" s="24"/>
      <c r="N73" s="24"/>
      <c r="O73" s="24"/>
      <c r="P73" s="24"/>
      <c r="Q73" s="24"/>
      <c r="R73" s="24"/>
      <c r="S73" s="24"/>
    </row>
    <row r="74" spans="1:19" s="114" customFormat="1" ht="42.75" hidden="1" customHeight="1" x14ac:dyDescent="0.2">
      <c r="A74" s="44"/>
      <c r="B74" s="44"/>
      <c r="C74" s="45" t="s">
        <v>61</v>
      </c>
      <c r="D74" s="45"/>
      <c r="E74" s="45"/>
      <c r="F74" s="45"/>
      <c r="G74" s="45"/>
      <c r="H74" s="45"/>
      <c r="I74" s="1" t="s">
        <v>47</v>
      </c>
      <c r="J74" s="45" t="s">
        <v>53</v>
      </c>
      <c r="K74" s="45"/>
      <c r="L74" s="45"/>
      <c r="M74" s="24"/>
      <c r="N74" s="24"/>
      <c r="O74" s="24"/>
      <c r="P74" s="24"/>
      <c r="Q74" s="24"/>
      <c r="R74" s="24"/>
      <c r="S74" s="24"/>
    </row>
    <row r="75" spans="1:19" s="114" customFormat="1" ht="32.25" hidden="1" customHeight="1" x14ac:dyDescent="0.2">
      <c r="A75" s="44"/>
      <c r="B75" s="44"/>
      <c r="C75" s="45" t="s">
        <v>62</v>
      </c>
      <c r="D75" s="45"/>
      <c r="E75" s="45"/>
      <c r="F75" s="45"/>
      <c r="G75" s="45"/>
      <c r="H75" s="45"/>
      <c r="I75" s="1" t="s">
        <v>47</v>
      </c>
      <c r="J75" s="45" t="s">
        <v>63</v>
      </c>
      <c r="K75" s="45"/>
      <c r="L75" s="45"/>
      <c r="M75" s="24"/>
      <c r="N75" s="24"/>
      <c r="O75" s="24"/>
      <c r="P75" s="24"/>
      <c r="Q75" s="24"/>
      <c r="R75" s="24"/>
      <c r="S75" s="24"/>
    </row>
    <row r="76" spans="1:19" s="114" customFormat="1" ht="11.25" customHeight="1" x14ac:dyDescent="0.2">
      <c r="A76" s="42">
        <v>2</v>
      </c>
      <c r="B76" s="42"/>
      <c r="C76" s="43" t="s">
        <v>64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s="114" customFormat="1" ht="42.75" customHeight="1" x14ac:dyDescent="0.2">
      <c r="A77" s="44"/>
      <c r="B77" s="44"/>
      <c r="C77" s="45" t="s">
        <v>65</v>
      </c>
      <c r="D77" s="45"/>
      <c r="E77" s="45"/>
      <c r="F77" s="45"/>
      <c r="G77" s="45"/>
      <c r="H77" s="45"/>
      <c r="I77" s="1" t="s">
        <v>66</v>
      </c>
      <c r="J77" s="45" t="s">
        <v>117</v>
      </c>
      <c r="K77" s="45"/>
      <c r="L77" s="45"/>
      <c r="M77" s="24"/>
      <c r="N77" s="24"/>
      <c r="O77" s="42">
        <f>[1]показники!$F$15</f>
        <v>1</v>
      </c>
      <c r="P77" s="42"/>
      <c r="Q77" s="42"/>
      <c r="R77" s="42">
        <f>O77</f>
        <v>1</v>
      </c>
      <c r="S77" s="42"/>
    </row>
    <row r="78" spans="1:19" s="114" customFormat="1" ht="42.75" hidden="1" customHeight="1" x14ac:dyDescent="0.2">
      <c r="A78" s="44"/>
      <c r="B78" s="44"/>
      <c r="C78" s="45" t="s">
        <v>67</v>
      </c>
      <c r="D78" s="45"/>
      <c r="E78" s="45"/>
      <c r="F78" s="45"/>
      <c r="G78" s="45"/>
      <c r="H78" s="45"/>
      <c r="I78" s="1" t="s">
        <v>66</v>
      </c>
      <c r="J78" s="45" t="s">
        <v>49</v>
      </c>
      <c r="K78" s="45"/>
      <c r="L78" s="45"/>
      <c r="M78" s="24"/>
      <c r="N78" s="24"/>
      <c r="O78" s="24"/>
      <c r="P78" s="24"/>
      <c r="Q78" s="24"/>
      <c r="R78" s="24"/>
      <c r="S78" s="24"/>
    </row>
    <row r="79" spans="1:19" s="114" customFormat="1" ht="42.75" hidden="1" customHeight="1" x14ac:dyDescent="0.2">
      <c r="A79" s="44"/>
      <c r="B79" s="44"/>
      <c r="C79" s="45" t="s">
        <v>68</v>
      </c>
      <c r="D79" s="45"/>
      <c r="E79" s="45"/>
      <c r="F79" s="45"/>
      <c r="G79" s="45"/>
      <c r="H79" s="45"/>
      <c r="I79" s="1" t="s">
        <v>66</v>
      </c>
      <c r="J79" s="45" t="s">
        <v>53</v>
      </c>
      <c r="K79" s="45"/>
      <c r="L79" s="45"/>
      <c r="M79" s="24"/>
      <c r="N79" s="24"/>
      <c r="O79" s="24"/>
      <c r="P79" s="24"/>
      <c r="Q79" s="24"/>
      <c r="R79" s="24"/>
      <c r="S79" s="24"/>
    </row>
    <row r="80" spans="1:19" s="114" customFormat="1" ht="11.25" customHeight="1" x14ac:dyDescent="0.2">
      <c r="A80" s="42">
        <v>3</v>
      </c>
      <c r="B80" s="42"/>
      <c r="C80" s="43" t="s">
        <v>69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s="114" customFormat="1" ht="11.25" customHeight="1" x14ac:dyDescent="0.2">
      <c r="A81" s="44"/>
      <c r="B81" s="44"/>
      <c r="C81" s="45" t="s">
        <v>70</v>
      </c>
      <c r="D81" s="45"/>
      <c r="E81" s="45"/>
      <c r="F81" s="45"/>
      <c r="G81" s="45"/>
      <c r="H81" s="45"/>
      <c r="I81" s="1" t="s">
        <v>47</v>
      </c>
      <c r="J81" s="45" t="s">
        <v>71</v>
      </c>
      <c r="K81" s="45"/>
      <c r="L81" s="45"/>
      <c r="M81" s="24"/>
      <c r="N81" s="24"/>
      <c r="O81" s="25">
        <f>O62/O77</f>
        <v>4025242</v>
      </c>
      <c r="P81" s="25"/>
      <c r="Q81" s="25"/>
      <c r="R81" s="25">
        <f>O81</f>
        <v>4025242</v>
      </c>
      <c r="S81" s="25"/>
    </row>
    <row r="82" spans="1:19" s="114" customFormat="1" ht="11.25" customHeight="1" x14ac:dyDescent="0.2">
      <c r="A82" s="44"/>
      <c r="B82" s="44"/>
      <c r="C82" s="45" t="s">
        <v>72</v>
      </c>
      <c r="D82" s="45"/>
      <c r="E82" s="45"/>
      <c r="F82" s="45"/>
      <c r="G82" s="45"/>
      <c r="H82" s="45"/>
      <c r="I82" s="1" t="s">
        <v>47</v>
      </c>
      <c r="J82" s="45" t="s">
        <v>71</v>
      </c>
      <c r="K82" s="45"/>
      <c r="L82" s="45"/>
      <c r="M82" s="24"/>
      <c r="N82" s="24"/>
      <c r="O82" s="25">
        <f>O67/O64</f>
        <v>32535.464770658069</v>
      </c>
      <c r="P82" s="25"/>
      <c r="Q82" s="25"/>
      <c r="R82" s="25">
        <f>O82</f>
        <v>32535.464770658069</v>
      </c>
      <c r="S82" s="25"/>
    </row>
    <row r="83" spans="1:19" s="114" customFormat="1" ht="11.25" hidden="1" customHeight="1" x14ac:dyDescent="0.2">
      <c r="A83" s="44"/>
      <c r="B83" s="44"/>
      <c r="C83" s="45" t="s">
        <v>73</v>
      </c>
      <c r="D83" s="45"/>
      <c r="E83" s="45"/>
      <c r="F83" s="45"/>
      <c r="G83" s="45"/>
      <c r="H83" s="45"/>
      <c r="I83" s="1" t="s">
        <v>47</v>
      </c>
      <c r="J83" s="45" t="s">
        <v>71</v>
      </c>
      <c r="K83" s="45"/>
      <c r="L83" s="45"/>
      <c r="M83" s="24"/>
      <c r="N83" s="24"/>
      <c r="O83" s="24"/>
      <c r="P83" s="24"/>
      <c r="Q83" s="24"/>
      <c r="R83" s="24"/>
      <c r="S83" s="24"/>
    </row>
    <row r="84" spans="1:19" s="114" customFormat="1" ht="11.25" hidden="1" customHeight="1" x14ac:dyDescent="0.2">
      <c r="A84" s="44"/>
      <c r="B84" s="44"/>
      <c r="C84" s="45" t="s">
        <v>74</v>
      </c>
      <c r="D84" s="45"/>
      <c r="E84" s="45"/>
      <c r="F84" s="45"/>
      <c r="G84" s="45"/>
      <c r="H84" s="45"/>
      <c r="I84" s="1" t="s">
        <v>47</v>
      </c>
      <c r="J84" s="45" t="s">
        <v>59</v>
      </c>
      <c r="K84" s="45"/>
      <c r="L84" s="45"/>
      <c r="M84" s="24"/>
      <c r="N84" s="24"/>
      <c r="O84" s="24"/>
      <c r="P84" s="24"/>
      <c r="Q84" s="24"/>
      <c r="R84" s="24"/>
      <c r="S84" s="24"/>
    </row>
    <row r="85" spans="1:19" s="114" customFormat="1" ht="42.75" hidden="1" customHeight="1" x14ac:dyDescent="0.2">
      <c r="A85" s="44"/>
      <c r="B85" s="44"/>
      <c r="C85" s="45" t="s">
        <v>46</v>
      </c>
      <c r="D85" s="45"/>
      <c r="E85" s="45"/>
      <c r="F85" s="45"/>
      <c r="G85" s="45"/>
      <c r="H85" s="45"/>
      <c r="I85" s="1" t="s">
        <v>47</v>
      </c>
      <c r="J85" s="45" t="s">
        <v>57</v>
      </c>
      <c r="K85" s="45"/>
      <c r="L85" s="45"/>
      <c r="M85" s="24"/>
      <c r="N85" s="24"/>
      <c r="O85" s="24"/>
      <c r="P85" s="24"/>
      <c r="Q85" s="24"/>
      <c r="R85" s="24"/>
      <c r="S85" s="24"/>
    </row>
    <row r="86" spans="1:19" s="114" customFormat="1" ht="11.25" hidden="1" customHeight="1" x14ac:dyDescent="0.2">
      <c r="A86" s="44"/>
      <c r="B86" s="44"/>
      <c r="C86" s="45" t="s">
        <v>75</v>
      </c>
      <c r="D86" s="45"/>
      <c r="E86" s="45"/>
      <c r="F86" s="45"/>
      <c r="G86" s="45"/>
      <c r="H86" s="45"/>
      <c r="I86" s="1" t="s">
        <v>47</v>
      </c>
      <c r="J86" s="45" t="s">
        <v>59</v>
      </c>
      <c r="K86" s="45"/>
      <c r="L86" s="45"/>
      <c r="M86" s="24"/>
      <c r="N86" s="24"/>
      <c r="O86" s="24"/>
      <c r="P86" s="24"/>
      <c r="Q86" s="24"/>
      <c r="R86" s="24"/>
      <c r="S86" s="24"/>
    </row>
    <row r="87" spans="1:19" s="114" customFormat="1" ht="42.75" hidden="1" customHeight="1" x14ac:dyDescent="0.2">
      <c r="A87" s="44"/>
      <c r="B87" s="44"/>
      <c r="C87" s="45" t="s">
        <v>46</v>
      </c>
      <c r="D87" s="45"/>
      <c r="E87" s="45"/>
      <c r="F87" s="45"/>
      <c r="G87" s="45"/>
      <c r="H87" s="45"/>
      <c r="I87" s="1" t="s">
        <v>47</v>
      </c>
      <c r="J87" s="45" t="s">
        <v>57</v>
      </c>
      <c r="K87" s="45"/>
      <c r="L87" s="45"/>
      <c r="M87" s="24"/>
      <c r="N87" s="24"/>
      <c r="O87" s="24"/>
      <c r="P87" s="24"/>
      <c r="Q87" s="24"/>
      <c r="R87" s="24"/>
      <c r="S87" s="24"/>
    </row>
    <row r="88" spans="1:19" s="114" customFormat="1" ht="11.25" customHeight="1" x14ac:dyDescent="0.2">
      <c r="A88" s="42">
        <v>4</v>
      </c>
      <c r="B88" s="42"/>
      <c r="C88" s="43" t="s">
        <v>76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s="114" customFormat="1" ht="11.25" customHeight="1" x14ac:dyDescent="0.2">
      <c r="A89" s="44"/>
      <c r="B89" s="44"/>
      <c r="C89" s="45" t="s">
        <v>77</v>
      </c>
      <c r="D89" s="45"/>
      <c r="E89" s="45"/>
      <c r="F89" s="45"/>
      <c r="G89" s="45"/>
      <c r="H89" s="45"/>
      <c r="I89" s="1" t="s">
        <v>87</v>
      </c>
      <c r="J89" s="45" t="s">
        <v>71</v>
      </c>
      <c r="K89" s="45"/>
      <c r="L89" s="45"/>
      <c r="M89" s="24"/>
      <c r="N89" s="24"/>
      <c r="O89" s="42">
        <f>[1]показники!$F$21</f>
        <v>100</v>
      </c>
      <c r="P89" s="42"/>
      <c r="Q89" s="42"/>
      <c r="R89" s="49">
        <f>O89</f>
        <v>100</v>
      </c>
      <c r="S89" s="50"/>
    </row>
    <row r="90" spans="1:19" s="114" customFormat="1" ht="11.25" customHeight="1" x14ac:dyDescent="0.2">
      <c r="A90" s="44"/>
      <c r="B90" s="44"/>
      <c r="C90" s="45" t="s">
        <v>78</v>
      </c>
      <c r="D90" s="45"/>
      <c r="E90" s="45"/>
      <c r="F90" s="45"/>
      <c r="G90" s="45"/>
      <c r="H90" s="45"/>
      <c r="I90" s="1" t="s">
        <v>87</v>
      </c>
      <c r="J90" s="45" t="s">
        <v>71</v>
      </c>
      <c r="K90" s="45"/>
      <c r="L90" s="45"/>
      <c r="M90" s="24"/>
      <c r="N90" s="24"/>
      <c r="O90" s="51">
        <f>[1]показники!$F$22</f>
        <v>262.12086504531072</v>
      </c>
      <c r="P90" s="51"/>
      <c r="Q90" s="51"/>
      <c r="R90" s="52">
        <f>O90</f>
        <v>262.12086504531072</v>
      </c>
      <c r="S90" s="53"/>
    </row>
    <row r="91" spans="1:19" s="114" customFormat="1" ht="11.25" customHeight="1" x14ac:dyDescent="0.2">
      <c r="A91" s="44"/>
      <c r="B91" s="44"/>
      <c r="C91" s="45" t="s">
        <v>79</v>
      </c>
      <c r="D91" s="45"/>
      <c r="E91" s="45"/>
      <c r="F91" s="45"/>
      <c r="G91" s="45"/>
      <c r="H91" s="45"/>
      <c r="I91" s="1" t="s">
        <v>87</v>
      </c>
      <c r="J91" s="45" t="s">
        <v>71</v>
      </c>
      <c r="K91" s="45"/>
      <c r="L91" s="45"/>
      <c r="M91" s="24"/>
      <c r="N91" s="24"/>
      <c r="O91" s="110">
        <f>[1]показники!$F$23</f>
        <v>77.253886468873716</v>
      </c>
      <c r="P91" s="110"/>
      <c r="Q91" s="110"/>
      <c r="R91" s="111">
        <f>O91</f>
        <v>77.253886468873716</v>
      </c>
      <c r="S91" s="112"/>
    </row>
    <row r="92" spans="1:19" s="114" customFormat="1" ht="11.25" customHeight="1" x14ac:dyDescent="0.2">
      <c r="A92" s="44"/>
      <c r="B92" s="44"/>
      <c r="C92" s="45" t="s">
        <v>80</v>
      </c>
      <c r="D92" s="45"/>
      <c r="E92" s="45"/>
      <c r="F92" s="45"/>
      <c r="G92" s="45"/>
      <c r="H92" s="45"/>
      <c r="I92" s="1" t="s">
        <v>87</v>
      </c>
      <c r="J92" s="45" t="s">
        <v>71</v>
      </c>
      <c r="K92" s="45"/>
      <c r="L92" s="45"/>
      <c r="M92" s="24"/>
      <c r="N92" s="24"/>
      <c r="O92" s="110">
        <f>[1]показники!$F$24</f>
        <v>86.674875725235893</v>
      </c>
      <c r="P92" s="110"/>
      <c r="Q92" s="110"/>
      <c r="R92" s="111">
        <f>O92</f>
        <v>86.674875725235893</v>
      </c>
      <c r="S92" s="112"/>
    </row>
    <row r="93" spans="1:19" s="114" customFormat="1" ht="14.25" customHeight="1" x14ac:dyDescent="0.2">
      <c r="A93" s="40">
        <v>2</v>
      </c>
      <c r="B93" s="40"/>
      <c r="C93" s="41" t="s">
        <v>103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</row>
    <row r="94" spans="1:19" s="114" customFormat="1" ht="12" customHeight="1" x14ac:dyDescent="0.2">
      <c r="A94" s="42">
        <v>1</v>
      </c>
      <c r="B94" s="42"/>
      <c r="C94" s="43" t="s">
        <v>45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s="114" customFormat="1" ht="48" customHeight="1" x14ac:dyDescent="0.2">
      <c r="A95" s="44"/>
      <c r="B95" s="44"/>
      <c r="C95" s="45" t="s">
        <v>81</v>
      </c>
      <c r="D95" s="45"/>
      <c r="E95" s="45"/>
      <c r="F95" s="45"/>
      <c r="G95" s="45"/>
      <c r="H95" s="45"/>
      <c r="I95" s="1" t="s">
        <v>47</v>
      </c>
      <c r="J95" s="45" t="s">
        <v>117</v>
      </c>
      <c r="K95" s="45"/>
      <c r="L95" s="45"/>
      <c r="M95" s="24"/>
      <c r="N95" s="24"/>
      <c r="O95" s="25">
        <f>[1]показники!$F$27</f>
        <v>17625536</v>
      </c>
      <c r="P95" s="25"/>
      <c r="Q95" s="25"/>
      <c r="R95" s="25">
        <f>O95</f>
        <v>17625536</v>
      </c>
      <c r="S95" s="25"/>
    </row>
    <row r="96" spans="1:19" s="114" customFormat="1" ht="0.75" hidden="1" customHeight="1" x14ac:dyDescent="0.2">
      <c r="A96" s="44"/>
      <c r="B96" s="44"/>
      <c r="C96" s="45" t="s">
        <v>107</v>
      </c>
      <c r="D96" s="45"/>
      <c r="E96" s="45"/>
      <c r="F96" s="45"/>
      <c r="G96" s="45"/>
      <c r="H96" s="45"/>
      <c r="I96" s="1" t="s">
        <v>47</v>
      </c>
      <c r="J96" s="45" t="s">
        <v>102</v>
      </c>
      <c r="K96" s="45"/>
      <c r="L96" s="45"/>
      <c r="M96" s="24"/>
      <c r="N96" s="24"/>
      <c r="O96" s="25">
        <f>[2]показники!$F$28</f>
        <v>0</v>
      </c>
      <c r="P96" s="24"/>
      <c r="Q96" s="24"/>
      <c r="R96" s="25">
        <f>O96</f>
        <v>0</v>
      </c>
      <c r="S96" s="24"/>
    </row>
    <row r="97" spans="1:19" s="114" customFormat="1" ht="21.75" customHeight="1" x14ac:dyDescent="0.2">
      <c r="A97" s="44"/>
      <c r="B97" s="44"/>
      <c r="C97" s="45" t="s">
        <v>82</v>
      </c>
      <c r="D97" s="45"/>
      <c r="E97" s="45"/>
      <c r="F97" s="45"/>
      <c r="G97" s="45"/>
      <c r="H97" s="45"/>
      <c r="I97" s="1" t="s">
        <v>51</v>
      </c>
      <c r="J97" s="45" t="s">
        <v>104</v>
      </c>
      <c r="K97" s="45"/>
      <c r="L97" s="45"/>
      <c r="M97" s="24"/>
      <c r="N97" s="24"/>
      <c r="O97" s="109">
        <f>[1]показники!$F$29</f>
        <v>17342.400000000001</v>
      </c>
      <c r="P97" s="109"/>
      <c r="Q97" s="109"/>
      <c r="R97" s="109">
        <f>O97</f>
        <v>17342.400000000001</v>
      </c>
      <c r="S97" s="109"/>
    </row>
    <row r="98" spans="1:19" s="114" customFormat="1" ht="18.75" customHeight="1" x14ac:dyDescent="0.2">
      <c r="A98" s="44"/>
      <c r="B98" s="44"/>
      <c r="C98" s="45" t="s">
        <v>83</v>
      </c>
      <c r="D98" s="45"/>
      <c r="E98" s="45"/>
      <c r="F98" s="45"/>
      <c r="G98" s="45"/>
      <c r="H98" s="45"/>
      <c r="I98" s="1" t="s">
        <v>47</v>
      </c>
      <c r="J98" s="45" t="s">
        <v>56</v>
      </c>
      <c r="K98" s="45"/>
      <c r="L98" s="45"/>
      <c r="M98" s="24"/>
      <c r="N98" s="24"/>
      <c r="O98" s="25">
        <f>[1]показники!$F$31</f>
        <v>242007615</v>
      </c>
      <c r="P98" s="25"/>
      <c r="Q98" s="25"/>
      <c r="R98" s="25">
        <f>O98</f>
        <v>242007615</v>
      </c>
      <c r="S98" s="25"/>
    </row>
    <row r="99" spans="1:19" s="114" customFormat="1" ht="12" customHeight="1" x14ac:dyDescent="0.2">
      <c r="A99" s="42">
        <v>2</v>
      </c>
      <c r="B99" s="42"/>
      <c r="C99" s="43" t="s">
        <v>64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s="114" customFormat="1" ht="45" customHeight="1" x14ac:dyDescent="0.2">
      <c r="A100" s="44"/>
      <c r="B100" s="44"/>
      <c r="C100" s="45" t="s">
        <v>84</v>
      </c>
      <c r="D100" s="45"/>
      <c r="E100" s="45"/>
      <c r="F100" s="45"/>
      <c r="G100" s="45"/>
      <c r="H100" s="45"/>
      <c r="I100" s="1" t="s">
        <v>66</v>
      </c>
      <c r="J100" s="45" t="s">
        <v>117</v>
      </c>
      <c r="K100" s="45"/>
      <c r="L100" s="45"/>
      <c r="M100" s="24"/>
      <c r="N100" s="24"/>
      <c r="O100" s="24">
        <f>[1]показники!$F$35</f>
        <v>3</v>
      </c>
      <c r="P100" s="24"/>
      <c r="Q100" s="24"/>
      <c r="R100" s="24">
        <f>O100</f>
        <v>3</v>
      </c>
      <c r="S100" s="24"/>
    </row>
    <row r="101" spans="1:19" s="114" customFormat="1" ht="47.25" hidden="1" customHeight="1" x14ac:dyDescent="0.2">
      <c r="A101" s="44"/>
      <c r="B101" s="44"/>
      <c r="C101" s="45" t="s">
        <v>106</v>
      </c>
      <c r="D101" s="45"/>
      <c r="E101" s="45"/>
      <c r="F101" s="45"/>
      <c r="G101" s="45"/>
      <c r="H101" s="45"/>
      <c r="I101" s="1" t="s">
        <v>66</v>
      </c>
      <c r="J101" s="45" t="s">
        <v>102</v>
      </c>
      <c r="K101" s="45"/>
      <c r="L101" s="45"/>
      <c r="M101" s="24"/>
      <c r="N101" s="24"/>
      <c r="O101" s="24">
        <v>0</v>
      </c>
      <c r="P101" s="24"/>
      <c r="Q101" s="24"/>
      <c r="R101" s="24">
        <f>O101</f>
        <v>0</v>
      </c>
      <c r="S101" s="24"/>
    </row>
    <row r="102" spans="1:19" s="114" customFormat="1" ht="12.75" customHeight="1" x14ac:dyDescent="0.2">
      <c r="A102" s="42">
        <v>3</v>
      </c>
      <c r="B102" s="42"/>
      <c r="C102" s="43" t="s">
        <v>69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s="114" customFormat="1" ht="17.25" customHeight="1" x14ac:dyDescent="0.2">
      <c r="A103" s="44"/>
      <c r="B103" s="44"/>
      <c r="C103" s="45" t="s">
        <v>85</v>
      </c>
      <c r="D103" s="45"/>
      <c r="E103" s="45"/>
      <c r="F103" s="45"/>
      <c r="G103" s="45"/>
      <c r="H103" s="45"/>
      <c r="I103" s="1" t="s">
        <v>47</v>
      </c>
      <c r="J103" s="45" t="s">
        <v>71</v>
      </c>
      <c r="K103" s="45"/>
      <c r="L103" s="45"/>
      <c r="M103" s="24"/>
      <c r="N103" s="24"/>
      <c r="O103" s="25">
        <f>O95/O100</f>
        <v>5875178.666666667</v>
      </c>
      <c r="P103" s="25"/>
      <c r="Q103" s="25"/>
      <c r="R103" s="25">
        <f>O103</f>
        <v>5875178.666666667</v>
      </c>
      <c r="S103" s="25"/>
    </row>
    <row r="104" spans="1:19" s="114" customFormat="1" ht="18" hidden="1" customHeight="1" x14ac:dyDescent="0.2">
      <c r="A104" s="44"/>
      <c r="B104" s="44"/>
      <c r="C104" s="45" t="s">
        <v>108</v>
      </c>
      <c r="D104" s="45"/>
      <c r="E104" s="45"/>
      <c r="F104" s="45"/>
      <c r="G104" s="45"/>
      <c r="H104" s="45"/>
      <c r="I104" s="1" t="s">
        <v>47</v>
      </c>
      <c r="J104" s="45" t="s">
        <v>71</v>
      </c>
      <c r="K104" s="45"/>
      <c r="L104" s="45"/>
      <c r="M104" s="24"/>
      <c r="N104" s="24"/>
      <c r="O104" s="25" t="e">
        <f>O96/O101</f>
        <v>#DIV/0!</v>
      </c>
      <c r="P104" s="25"/>
      <c r="Q104" s="25"/>
      <c r="R104" s="25" t="e">
        <f>O104</f>
        <v>#DIV/0!</v>
      </c>
      <c r="S104" s="25"/>
    </row>
    <row r="105" spans="1:19" s="114" customFormat="1" ht="16.5" customHeight="1" x14ac:dyDescent="0.2">
      <c r="A105" s="44"/>
      <c r="B105" s="44"/>
      <c r="C105" s="45" t="s">
        <v>86</v>
      </c>
      <c r="D105" s="45"/>
      <c r="E105" s="45"/>
      <c r="F105" s="45"/>
      <c r="G105" s="45"/>
      <c r="H105" s="45"/>
      <c r="I105" s="1" t="s">
        <v>47</v>
      </c>
      <c r="J105" s="45" t="s">
        <v>71</v>
      </c>
      <c r="K105" s="45"/>
      <c r="L105" s="45"/>
      <c r="M105" s="24"/>
      <c r="N105" s="24"/>
      <c r="O105" s="25">
        <f>O98/O97</f>
        <v>13954.678418212012</v>
      </c>
      <c r="P105" s="25"/>
      <c r="Q105" s="25"/>
      <c r="R105" s="25">
        <f>O105</f>
        <v>13954.678418212012</v>
      </c>
      <c r="S105" s="25"/>
    </row>
    <row r="106" spans="1:19" s="114" customFormat="1" ht="12.75" customHeight="1" x14ac:dyDescent="0.2">
      <c r="A106" s="42">
        <v>4</v>
      </c>
      <c r="B106" s="42"/>
      <c r="C106" s="43" t="s">
        <v>76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s="114" customFormat="1" ht="18" customHeight="1" x14ac:dyDescent="0.2">
      <c r="A107" s="44"/>
      <c r="B107" s="44"/>
      <c r="C107" s="45" t="s">
        <v>88</v>
      </c>
      <c r="D107" s="45"/>
      <c r="E107" s="45"/>
      <c r="F107" s="45"/>
      <c r="G107" s="45"/>
      <c r="H107" s="45"/>
      <c r="I107" s="1" t="s">
        <v>87</v>
      </c>
      <c r="J107" s="45" t="s">
        <v>71</v>
      </c>
      <c r="K107" s="45"/>
      <c r="L107" s="45"/>
      <c r="M107" s="24"/>
      <c r="N107" s="24"/>
      <c r="O107" s="42">
        <f>[1]показники!$F$43</f>
        <v>100</v>
      </c>
      <c r="P107" s="42"/>
      <c r="Q107" s="42"/>
      <c r="R107" s="42">
        <f>O107</f>
        <v>100</v>
      </c>
      <c r="S107" s="42"/>
    </row>
    <row r="108" spans="1:19" s="114" customFormat="1" ht="11.25" customHeight="1" x14ac:dyDescent="0.2">
      <c r="A108" s="44"/>
      <c r="B108" s="44"/>
      <c r="C108" s="45" t="s">
        <v>89</v>
      </c>
      <c r="D108" s="45"/>
      <c r="E108" s="45"/>
      <c r="F108" s="45"/>
      <c r="G108" s="45"/>
      <c r="H108" s="45"/>
      <c r="I108" s="1" t="s">
        <v>87</v>
      </c>
      <c r="J108" s="45" t="s">
        <v>71</v>
      </c>
      <c r="K108" s="45"/>
      <c r="L108" s="45"/>
      <c r="M108" s="24"/>
      <c r="N108" s="24"/>
      <c r="O108" s="42">
        <f>[1]показники!$F$44</f>
        <v>774.2493371386264</v>
      </c>
      <c r="P108" s="42"/>
      <c r="Q108" s="42"/>
      <c r="R108" s="42">
        <f>O108</f>
        <v>774.2493371386264</v>
      </c>
      <c r="S108" s="42"/>
    </row>
    <row r="109" spans="1:19" s="114" customFormat="1" ht="16.5" customHeight="1" x14ac:dyDescent="0.2">
      <c r="A109" s="44"/>
      <c r="B109" s="44"/>
      <c r="C109" s="45" t="s">
        <v>90</v>
      </c>
      <c r="D109" s="45"/>
      <c r="E109" s="45"/>
      <c r="F109" s="45"/>
      <c r="G109" s="45"/>
      <c r="H109" s="45"/>
      <c r="I109" s="1" t="s">
        <v>87</v>
      </c>
      <c r="J109" s="45" t="s">
        <v>71</v>
      </c>
      <c r="K109" s="45"/>
      <c r="L109" s="45"/>
      <c r="M109" s="24"/>
      <c r="N109" s="24"/>
      <c r="O109" s="110">
        <f>[1]показники!$F$45</f>
        <v>1.5408083625798303</v>
      </c>
      <c r="P109" s="110"/>
      <c r="Q109" s="110"/>
      <c r="R109" s="110">
        <f>O109</f>
        <v>1.5408083625798303</v>
      </c>
      <c r="S109" s="110"/>
    </row>
    <row r="110" spans="1:19" s="114" customFormat="1" ht="15" customHeight="1" x14ac:dyDescent="0.2">
      <c r="A110" s="44"/>
      <c r="B110" s="44"/>
      <c r="C110" s="45" t="s">
        <v>91</v>
      </c>
      <c r="D110" s="45"/>
      <c r="E110" s="45"/>
      <c r="F110" s="45"/>
      <c r="G110" s="45"/>
      <c r="H110" s="45"/>
      <c r="I110" s="1" t="s">
        <v>87</v>
      </c>
      <c r="J110" s="45" t="s">
        <v>71</v>
      </c>
      <c r="K110" s="45"/>
      <c r="L110" s="45"/>
      <c r="M110" s="24"/>
      <c r="N110" s="24"/>
      <c r="O110" s="110">
        <f>[1]показники!$F$46</f>
        <v>40.871018695010896</v>
      </c>
      <c r="P110" s="110"/>
      <c r="Q110" s="110"/>
      <c r="R110" s="110">
        <f>O110</f>
        <v>40.871018695010896</v>
      </c>
      <c r="S110" s="110"/>
    </row>
    <row r="111" spans="1:19" s="114" customFormat="1" ht="15" hidden="1" customHeight="1" x14ac:dyDescent="0.2">
      <c r="A111" s="44"/>
      <c r="B111" s="44"/>
      <c r="C111" s="45" t="s">
        <v>109</v>
      </c>
      <c r="D111" s="45"/>
      <c r="E111" s="45"/>
      <c r="F111" s="45"/>
      <c r="G111" s="45"/>
      <c r="H111" s="45"/>
      <c r="I111" s="1" t="s">
        <v>87</v>
      </c>
      <c r="J111" s="45" t="s">
        <v>71</v>
      </c>
      <c r="K111" s="45"/>
      <c r="L111" s="45"/>
      <c r="M111" s="24"/>
      <c r="N111" s="24"/>
      <c r="O111" s="42">
        <v>0</v>
      </c>
      <c r="P111" s="42"/>
      <c r="Q111" s="42"/>
      <c r="R111" s="42">
        <f>O111</f>
        <v>0</v>
      </c>
      <c r="S111" s="24"/>
    </row>
    <row r="113" spans="1:19" ht="24.75" customHeight="1" x14ac:dyDescent="0.2">
      <c r="A113" s="3"/>
      <c r="B113" s="57" t="s">
        <v>112</v>
      </c>
      <c r="C113" s="57"/>
      <c r="D113" s="57"/>
      <c r="E113" s="57"/>
      <c r="F113" s="3"/>
      <c r="G113" s="12"/>
      <c r="H113" s="3"/>
      <c r="I113" s="3"/>
      <c r="J113" s="3"/>
      <c r="K113" s="3"/>
      <c r="L113" s="3"/>
      <c r="M113" s="62" t="s">
        <v>110</v>
      </c>
      <c r="N113" s="62"/>
      <c r="O113" s="62"/>
      <c r="P113" s="3"/>
      <c r="Q113" s="3"/>
      <c r="R113" s="3"/>
      <c r="S113" s="3"/>
    </row>
    <row r="114" spans="1:19" s="2" customFormat="1" ht="11.25" customHeight="1" x14ac:dyDescent="0.2">
      <c r="B114" s="61" t="s">
        <v>96</v>
      </c>
      <c r="C114" s="61"/>
      <c r="D114" s="61"/>
      <c r="E114" s="61"/>
      <c r="G114" s="4"/>
      <c r="H114" s="5"/>
      <c r="I114" s="5"/>
      <c r="M114" s="55"/>
      <c r="N114" s="55"/>
      <c r="O114" s="55"/>
    </row>
    <row r="115" spans="1:19" s="2" customFormat="1" ht="3.75" customHeight="1" x14ac:dyDescent="0.2"/>
    <row r="116" spans="1:19" ht="11.25" customHeight="1" x14ac:dyDescent="0.2">
      <c r="A116" s="3"/>
      <c r="B116" s="3"/>
      <c r="C116" s="3"/>
      <c r="D116" s="3"/>
      <c r="E116" s="3"/>
      <c r="F116" s="3"/>
      <c r="G116" s="58" t="s">
        <v>92</v>
      </c>
      <c r="H116" s="58"/>
      <c r="I116" s="58"/>
      <c r="J116" s="3"/>
      <c r="K116" s="3"/>
      <c r="L116" s="3"/>
      <c r="M116" s="58" t="s">
        <v>100</v>
      </c>
      <c r="N116" s="58"/>
      <c r="O116" s="58"/>
      <c r="P116" s="3"/>
      <c r="Q116" s="3"/>
      <c r="R116" s="3"/>
      <c r="S116" s="3"/>
    </row>
    <row r="118" spans="1:19" ht="11.45" customHeight="1" x14ac:dyDescent="0.2">
      <c r="B118" s="56" t="s">
        <v>94</v>
      </c>
      <c r="C118" s="56"/>
      <c r="R118" s="3"/>
      <c r="S118" s="3"/>
    </row>
    <row r="119" spans="1:19" ht="27" customHeight="1" x14ac:dyDescent="0.2">
      <c r="B119" s="59" t="s">
        <v>113</v>
      </c>
      <c r="C119" s="59"/>
      <c r="D119" s="59"/>
      <c r="E119" s="59"/>
      <c r="F119" s="59"/>
      <c r="G119" s="6"/>
      <c r="M119" s="55" t="s">
        <v>111</v>
      </c>
      <c r="N119" s="55" t="s">
        <v>95</v>
      </c>
      <c r="O119" s="55"/>
      <c r="R119" s="3"/>
      <c r="S119" s="3"/>
    </row>
    <row r="120" spans="1:19" ht="11.1" customHeight="1" x14ac:dyDescent="0.2">
      <c r="B120" s="59" t="s">
        <v>96</v>
      </c>
      <c r="C120" s="59"/>
      <c r="D120" s="59"/>
      <c r="E120" s="59"/>
      <c r="F120" s="59"/>
      <c r="G120" s="60" t="s">
        <v>92</v>
      </c>
      <c r="H120" s="60"/>
      <c r="I120" s="60"/>
      <c r="M120" s="58" t="s">
        <v>100</v>
      </c>
      <c r="N120" s="58"/>
      <c r="O120" s="58"/>
      <c r="R120" s="3"/>
      <c r="S120" s="3"/>
    </row>
    <row r="121" spans="1:19" ht="24" customHeight="1" x14ac:dyDescent="0.2">
      <c r="B121" s="54" t="s">
        <v>105</v>
      </c>
      <c r="C121" s="54"/>
      <c r="D121" s="54"/>
      <c r="E121" s="54"/>
    </row>
    <row r="122" spans="1:19" ht="12" customHeight="1" x14ac:dyDescent="0.2">
      <c r="A122" s="3"/>
      <c r="B122" s="3"/>
      <c r="C122" s="7" t="s">
        <v>93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2" customHeight="1" x14ac:dyDescent="0.2">
      <c r="A123" s="3"/>
      <c r="B123" s="3"/>
      <c r="C123" s="7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</sheetData>
  <mergeCells count="398">
    <mergeCell ref="B121:E121"/>
    <mergeCell ref="M119:O119"/>
    <mergeCell ref="B118:C118"/>
    <mergeCell ref="M111:N111"/>
    <mergeCell ref="O111:Q111"/>
    <mergeCell ref="R111:S111"/>
    <mergeCell ref="A111:B111"/>
    <mergeCell ref="C111:H111"/>
    <mergeCell ref="J111:L111"/>
    <mergeCell ref="B113:E113"/>
    <mergeCell ref="G116:I116"/>
    <mergeCell ref="M116:O116"/>
    <mergeCell ref="B119:F119"/>
    <mergeCell ref="B120:F120"/>
    <mergeCell ref="G120:I120"/>
    <mergeCell ref="B114:E114"/>
    <mergeCell ref="M113:O114"/>
    <mergeCell ref="M120:O120"/>
    <mergeCell ref="A110:B110"/>
    <mergeCell ref="C110:H110"/>
    <mergeCell ref="J110:L110"/>
    <mergeCell ref="M110:N110"/>
    <mergeCell ref="O110:Q110"/>
    <mergeCell ref="R110:S110"/>
    <mergeCell ref="A109:B109"/>
    <mergeCell ref="C109:H109"/>
    <mergeCell ref="J109:L109"/>
    <mergeCell ref="M109:N109"/>
    <mergeCell ref="O109:Q109"/>
    <mergeCell ref="R109:S109"/>
    <mergeCell ref="A106:B106"/>
    <mergeCell ref="C106:S106"/>
    <mergeCell ref="A105:B105"/>
    <mergeCell ref="C105:H105"/>
    <mergeCell ref="J105:L105"/>
    <mergeCell ref="M105:N105"/>
    <mergeCell ref="O105:Q105"/>
    <mergeCell ref="R105:S105"/>
    <mergeCell ref="A108:B108"/>
    <mergeCell ref="C108:H108"/>
    <mergeCell ref="J108:L108"/>
    <mergeCell ref="M108:N108"/>
    <mergeCell ref="O108:Q108"/>
    <mergeCell ref="R108:S108"/>
    <mergeCell ref="A107:B107"/>
    <mergeCell ref="C107:H107"/>
    <mergeCell ref="J107:L107"/>
    <mergeCell ref="M107:N107"/>
    <mergeCell ref="O107:Q107"/>
    <mergeCell ref="R107:S107"/>
    <mergeCell ref="A104:B104"/>
    <mergeCell ref="C104:H104"/>
    <mergeCell ref="J104:L104"/>
    <mergeCell ref="M104:N104"/>
    <mergeCell ref="O104:Q104"/>
    <mergeCell ref="R104:S104"/>
    <mergeCell ref="A103:B103"/>
    <mergeCell ref="C103:H103"/>
    <mergeCell ref="J103:L103"/>
    <mergeCell ref="M103:N103"/>
    <mergeCell ref="O103:Q103"/>
    <mergeCell ref="R103:S103"/>
    <mergeCell ref="A102:B102"/>
    <mergeCell ref="C102:S102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H96"/>
    <mergeCell ref="J96:L96"/>
    <mergeCell ref="M96:N96"/>
    <mergeCell ref="O96:Q96"/>
    <mergeCell ref="R96:S96"/>
    <mergeCell ref="A95:B95"/>
    <mergeCell ref="C95:H95"/>
    <mergeCell ref="J95:L95"/>
    <mergeCell ref="M95:N95"/>
    <mergeCell ref="O95:Q95"/>
    <mergeCell ref="R95:S95"/>
    <mergeCell ref="A93:B93"/>
    <mergeCell ref="C93:S93"/>
    <mergeCell ref="A94:B94"/>
    <mergeCell ref="C94:S94"/>
    <mergeCell ref="A92:B92"/>
    <mergeCell ref="C92:H92"/>
    <mergeCell ref="J92:L92"/>
    <mergeCell ref="M92:N92"/>
    <mergeCell ref="O92:Q92"/>
    <mergeCell ref="R92:S92"/>
    <mergeCell ref="A91:B91"/>
    <mergeCell ref="C91:H91"/>
    <mergeCell ref="J91:L91"/>
    <mergeCell ref="M91:N91"/>
    <mergeCell ref="O91:Q91"/>
    <mergeCell ref="R91:S91"/>
    <mergeCell ref="A90:B90"/>
    <mergeCell ref="C90:H90"/>
    <mergeCell ref="J90:L90"/>
    <mergeCell ref="M90:N90"/>
    <mergeCell ref="O90:Q90"/>
    <mergeCell ref="R90:S90"/>
    <mergeCell ref="A88:B88"/>
    <mergeCell ref="C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5:B85"/>
    <mergeCell ref="C85:H85"/>
    <mergeCell ref="J85:L85"/>
    <mergeCell ref="M85:N85"/>
    <mergeCell ref="O85:Q85"/>
    <mergeCell ref="R85:S85"/>
    <mergeCell ref="A84:B84"/>
    <mergeCell ref="C84:H84"/>
    <mergeCell ref="J84:L84"/>
    <mergeCell ref="M84:N84"/>
    <mergeCell ref="O84:Q84"/>
    <mergeCell ref="R84:S84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0:Q50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4:R24"/>
    <mergeCell ref="B26:R26"/>
    <mergeCell ref="B27:R2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2023-09-01T10:58:04Z</cp:lastPrinted>
  <dcterms:created xsi:type="dcterms:W3CDTF">2022-02-01T14:42:44Z</dcterms:created>
  <dcterms:modified xsi:type="dcterms:W3CDTF">2024-02-16T09:18:42Z</dcterms:modified>
</cp:coreProperties>
</file>